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23250" windowHeight="12300"/>
  </bookViews>
  <sheets>
    <sheet name="Лист1" sheetId="1" r:id="rId1"/>
  </sheets>
  <definedNames>
    <definedName name="_xlnm.Print_Titles" localSheetId="0">Лист1!$A:$B,Лист1!$4:$5</definedName>
    <definedName name="_xlnm.Print_Area" localSheetId="0">Лист1!$A$1:$R$53</definedName>
  </definedNames>
  <calcPr calcId="125725" iterate="1"/>
</workbook>
</file>

<file path=xl/calcChain.xml><?xml version="1.0" encoding="utf-8"?>
<calcChain xmlns="http://schemas.openxmlformats.org/spreadsheetml/2006/main">
  <c r="O50" i="1"/>
  <c r="K50"/>
  <c r="R13"/>
  <c r="R14"/>
  <c r="O53" l="1"/>
  <c r="P50"/>
  <c r="N50"/>
  <c r="M50"/>
  <c r="M53" s="1"/>
  <c r="L50"/>
  <c r="L53" s="1"/>
  <c r="J50"/>
  <c r="J55" s="1"/>
  <c r="I50"/>
  <c r="I55" s="1"/>
  <c r="G50"/>
  <c r="G53" s="1"/>
  <c r="H50"/>
  <c r="H53" s="1"/>
  <c r="F50"/>
  <c r="E50"/>
  <c r="D50"/>
  <c r="D53" s="1"/>
  <c r="C50"/>
  <c r="R37"/>
  <c r="R31"/>
  <c r="R16"/>
  <c r="R48"/>
  <c r="R47"/>
  <c r="R44"/>
  <c r="R8"/>
  <c r="D52"/>
  <c r="E52"/>
  <c r="F52"/>
  <c r="G52"/>
  <c r="H52"/>
  <c r="I52"/>
  <c r="J52"/>
  <c r="K52"/>
  <c r="L52"/>
  <c r="M52"/>
  <c r="N52"/>
  <c r="O52"/>
  <c r="P52"/>
  <c r="C52"/>
  <c r="R43"/>
  <c r="R42"/>
  <c r="P53" l="1"/>
  <c r="N55"/>
  <c r="K53"/>
  <c r="F55"/>
  <c r="E55"/>
  <c r="C53"/>
  <c r="M55"/>
  <c r="L55"/>
  <c r="N53"/>
  <c r="J53"/>
  <c r="H55"/>
  <c r="D55"/>
  <c r="F53"/>
  <c r="P55"/>
  <c r="E53"/>
  <c r="I53"/>
  <c r="C55"/>
  <c r="G55"/>
  <c r="K55"/>
  <c r="O55"/>
  <c r="R46"/>
  <c r="R45"/>
  <c r="R41" l="1"/>
  <c r="R40"/>
  <c r="R39"/>
  <c r="R36"/>
  <c r="R35"/>
  <c r="R34"/>
  <c r="R33"/>
  <c r="R32"/>
  <c r="R30"/>
  <c r="R29"/>
  <c r="R27"/>
  <c r="R26"/>
  <c r="R25"/>
  <c r="R24"/>
  <c r="R23"/>
  <c r="R22"/>
  <c r="R21"/>
  <c r="R20"/>
  <c r="R19"/>
  <c r="R18"/>
  <c r="R17"/>
  <c r="R15"/>
  <c r="R12"/>
  <c r="R11"/>
  <c r="R10"/>
  <c r="R9"/>
  <c r="R7"/>
</calcChain>
</file>

<file path=xl/sharedStrings.xml><?xml version="1.0" encoding="utf-8"?>
<sst xmlns="http://schemas.openxmlformats.org/spreadsheetml/2006/main" count="238" uniqueCount="108">
  <si>
    <t>Главные администраторы средств бюджета города</t>
  </si>
  <si>
    <t xml:space="preserve">Своевременность представления реестра расходных обязательств главным администратором бюджетных средств  города Твери (далее - ГАБС)       </t>
  </si>
  <si>
    <t>Р1</t>
  </si>
  <si>
    <t>Р2</t>
  </si>
  <si>
    <t>Р3</t>
  </si>
  <si>
    <t>Р4</t>
  </si>
  <si>
    <t>Р5</t>
  </si>
  <si>
    <t>Р6</t>
  </si>
  <si>
    <t>Р7</t>
  </si>
  <si>
    <t>Р8</t>
  </si>
  <si>
    <t>Р9</t>
  </si>
  <si>
    <t>Р10</t>
  </si>
  <si>
    <t>Р11</t>
  </si>
  <si>
    <t>Р12</t>
  </si>
  <si>
    <t>Р13</t>
  </si>
  <si>
    <t>Р14</t>
  </si>
  <si>
    <t>Р15</t>
  </si>
  <si>
    <t>Р16</t>
  </si>
  <si>
    <t>Р17</t>
  </si>
  <si>
    <t>Р18</t>
  </si>
  <si>
    <t>Р19</t>
  </si>
  <si>
    <t>Р20</t>
  </si>
  <si>
    <t>Р21</t>
  </si>
  <si>
    <t>Р22</t>
  </si>
  <si>
    <t>Нарушение сроков доведения бюджетных ассигнований и (или) лимитов бюджетных обязательств бюджета ГАБС до подведомственных учреждений</t>
  </si>
  <si>
    <t>Своевременное составление бюджетной росписи ГАБС</t>
  </si>
  <si>
    <t>Нарушение порядка составления, утверждения и ведения бюджетных смет</t>
  </si>
  <si>
    <t xml:space="preserve">Уровень отклонения расходов ГАБС на исполнение утвержденных муниципальных заданий по предоставлению муниципальных услуг (работ) подведомственными муниципальными учреждениями </t>
  </si>
  <si>
    <t>Оценка качества планирования целевых субсидий, предоставляемых из бюджета города Твери (за исключением субсидий бюджетным и автономным учреждениям)</t>
  </si>
  <si>
    <t xml:space="preserve">Нарушение правил, условий предоставления субсидий (за исключением субсидий, предоставляемых бюджетным и автономным учреждениям на финансовое обеспечение муниципального задания на оказание муниципальных услуг (выполнение работ)  </t>
  </si>
  <si>
    <t>Своевременность уточнения муниципальных программ</t>
  </si>
  <si>
    <t>Уровень исполнения расходов ГАБС за счет  безвозмездных поступлений (межбюджетных трансфертов и других целевых средств)</t>
  </si>
  <si>
    <t xml:space="preserve">Уровень исполнения  бюджетных ассигнований, запланированных на реализацию муниципальных программ </t>
  </si>
  <si>
    <t>Доля лимитов бюджетных обязательств на поставку товаров, выполнение работ, оказание услуг, по которым в отчетном году не были заключены муниципальные контракты, договоры</t>
  </si>
  <si>
    <t xml:space="preserve">Полнота исполнения принятых на учет бюджетных обязательств </t>
  </si>
  <si>
    <t>Наличие у ГАБС и подведомственных ему муниципальных учреждений штрафов за нарушение законодательства и иных экономических санкций</t>
  </si>
  <si>
    <t>Р16.1</t>
  </si>
  <si>
    <t>Наличие у ГАБС и подведомственных ему муниципальных учреждений просроченной дебиторской задолженности*</t>
  </si>
  <si>
    <t>Наличие у ГАБС и подведомственных ему муниципальных учреждений (бюджетных, казенных и автономных) просроченной кредиторской задолженности</t>
  </si>
  <si>
    <t>Эффективность управления  кредиторской задолженностью по расчетам с поставщиками и подрядчиками</t>
  </si>
  <si>
    <t xml:space="preserve">Просроченная задолженность по долговым обязательствам города Твери </t>
  </si>
  <si>
    <t>Р23</t>
  </si>
  <si>
    <t>Р24</t>
  </si>
  <si>
    <t>Р25</t>
  </si>
  <si>
    <t>Р26</t>
  </si>
  <si>
    <t>Р27</t>
  </si>
  <si>
    <t>Доля средств, взысканных за счет средств бюджета города по поступившим в адрес ГАБС и подведомственных ему муниципальных учреждений исполнительным документам по состоянию на конец отчетного периода</t>
  </si>
  <si>
    <t>Отклонение исполнения по налоговым и неналоговым доходам от плана по доходам (с учетом корректировок) по главному администратору доходов бюджета города Твери</t>
  </si>
  <si>
    <t xml:space="preserve">Наличие невыясненных поступлений на конец отчетного периода </t>
  </si>
  <si>
    <t>Р28</t>
  </si>
  <si>
    <t>Р29</t>
  </si>
  <si>
    <t>Р30</t>
  </si>
  <si>
    <t>Р31</t>
  </si>
  <si>
    <t>Р32</t>
  </si>
  <si>
    <t>Р33</t>
  </si>
  <si>
    <t>Р34</t>
  </si>
  <si>
    <t>Р35</t>
  </si>
  <si>
    <t>Р36</t>
  </si>
  <si>
    <t>Р37</t>
  </si>
  <si>
    <t>Р38</t>
  </si>
  <si>
    <t>Р39</t>
  </si>
  <si>
    <t>Р40</t>
  </si>
  <si>
    <t>Р41</t>
  </si>
  <si>
    <t>Эффективность управления дебиторской задолженностью по платежам в бюджет</t>
  </si>
  <si>
    <t xml:space="preserve">Наличие нормативного акта, утверждающего методику прогнозирования поступлений доходов в бюджет города  </t>
  </si>
  <si>
    <t>Соблюдение сроков представления ГАБС годовой бюджетной отчетности</t>
  </si>
  <si>
    <t xml:space="preserve">Своевременность предоставлении департаментом финансов администрации города Твери как финансовым органом  консолидированной бюджетной отчетности в Министерство финансов Тверской области и Тверскую городскую Думу </t>
  </si>
  <si>
    <t xml:space="preserve">Степень достоверности бюджетной отчетности ГАБС </t>
  </si>
  <si>
    <t xml:space="preserve">Привлечение к административной ответственности (наложение административного штрафа) за искажение показателей бюджетной отчетности по результатам внешней проверки </t>
  </si>
  <si>
    <t>Качество организации внутреннего финансового контроля</t>
  </si>
  <si>
    <t xml:space="preserve">Качество информации о муниципальных учреждениях, подведомственных ГАБС, размещенной на сайте www.bus.gov.rub в сети Интернет </t>
  </si>
  <si>
    <t>Проведение ГАБС внутренних контрольных мероприятий  за деятельностью подведомственных учреждений</t>
  </si>
  <si>
    <t>Нарушения, выявленные у ГАБС и подведомственных ему учреждений в ходе контрольных мероприятий органами, уполномоченными осуществлять финансовый контроль, в отчетном финансовом году</t>
  </si>
  <si>
    <t xml:space="preserve">Наличие недостач, хищений денежных средств и материальных ценностей в ходе проведения контрольных мероприятий и (или) инвентаризации   </t>
  </si>
  <si>
    <t xml:space="preserve">Недостачи и хищения </t>
  </si>
  <si>
    <t>Количество показателей</t>
  </si>
  <si>
    <t>Наименование показателей</t>
  </si>
  <si>
    <t>Количество ГАБС, оцениваемых по данному показателю</t>
  </si>
  <si>
    <t>х</t>
  </si>
  <si>
    <t>Доля неиспользованных на конец года бюджетных ассигнований</t>
  </si>
  <si>
    <t xml:space="preserve">Качество
расчетных (платежных) документов, представленных ГАБС в департамент финансов </t>
  </si>
  <si>
    <t>Доля подведомственных  МБУ и МАУ, передавших закрепленные за ними  объекты недвижимого имущества в аренду для целей, связанных с уставной деятельностью</t>
  </si>
  <si>
    <t>Доля подведомственных МБУ и МАУ, приобретавших (создавших) основные средства за счет приносящей доход деятельности (собственных доходов)</t>
  </si>
  <si>
    <t xml:space="preserve">Оценка качества планирования бюджетных           
ассигнований (объем перераспределенных бюджетных ассигнований) </t>
  </si>
  <si>
    <t>Наличие судебных актов по искам о взыскании с ГАБС денежных средств (включая подведомственные учреждения) предъявленных к исполнению в департамент финансов</t>
  </si>
  <si>
    <t>Изменение дебиторской задолженности по расчетам с поставщи-ками и подрядчиками ГАБС и подведомствен-ных ему муниципальных учреждений в отчетном периоде по сравнению с началом года</t>
  </si>
  <si>
    <t>ДУИЗР</t>
  </si>
  <si>
    <t>ДЭР</t>
  </si>
  <si>
    <t>УО</t>
  </si>
  <si>
    <t>ДФ</t>
  </si>
  <si>
    <t>ТГД</t>
  </si>
  <si>
    <t>АГ</t>
  </si>
  <si>
    <t>АЗР</t>
  </si>
  <si>
    <t>АПР</t>
  </si>
  <si>
    <t>АМР</t>
  </si>
  <si>
    <t>АЦР</t>
  </si>
  <si>
    <t>ДДХ,ТиБ</t>
  </si>
  <si>
    <t>Q - уровень качества финансового менеджмента (Q = (КФМ/МАХ)*100%)</t>
  </si>
  <si>
    <t>Максимальная суммарная оценка качества финансового менеджмента ГАБС (МАХ)</t>
  </si>
  <si>
    <t>Суммарная оценка качества финансового менеджмента ГАБС (КФМ)</t>
  </si>
  <si>
    <t>Средняя оценка по показателю</t>
  </si>
  <si>
    <t>УКС и ДМ</t>
  </si>
  <si>
    <t>УОБЖН</t>
  </si>
  <si>
    <t>ДЖКХиС</t>
  </si>
  <si>
    <r>
      <t xml:space="preserve">Уровень исполнения расходов ГАБС </t>
    </r>
    <r>
      <rPr>
        <sz val="12"/>
        <rFont val="Times New Roman"/>
        <family val="1"/>
        <charset val="204"/>
      </rPr>
      <t>за счет средств бюджета города Твери (без учета межбюджетных трансфертов и других целевых средств)</t>
    </r>
  </si>
  <si>
    <r>
      <t xml:space="preserve">Уровень качества финансового менеджмента главных администраторов бюджетных средств </t>
    </r>
    <r>
      <rPr>
        <b/>
        <u/>
        <sz val="14"/>
        <color theme="1"/>
        <rFont val="Times New Roman"/>
        <family val="1"/>
        <charset val="204"/>
      </rPr>
      <t xml:space="preserve">по показателям (2021 год)
</t>
    </r>
  </si>
  <si>
    <r>
      <t>Качество подготовки годовой бюджетной отчетности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</si>
  <si>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Динамика поступлений доходов муниципальных бюджетных и автономных учреждений, в отношении которых ГАБС осуществляет функции и полномочия учредителя, от приносящей доход деятельности в отчетном финансовом году по отношению к предшествующему отчетному финансовому году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</si>
</sst>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2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9" fontId="13" fillId="0" borderId="0" xfId="0" applyNumberFormat="1" applyFont="1" applyAlignment="1">
      <alignment vertical="center" wrapText="1"/>
    </xf>
    <xf numFmtId="0" fontId="12" fillId="0" borderId="0" xfId="0" applyFont="1"/>
    <xf numFmtId="165" fontId="9" fillId="3" borderId="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9" fontId="10" fillId="0" borderId="1" xfId="0" applyNumberFormat="1" applyFont="1" applyBorder="1" applyAlignment="1">
      <alignment wrapText="1"/>
    </xf>
    <xf numFmtId="0" fontId="16" fillId="0" borderId="0" xfId="0" applyFont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vertical="center" wrapText="1"/>
    </xf>
    <xf numFmtId="2" fontId="11" fillId="2" borderId="7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U55"/>
  <sheetViews>
    <sheetView tabSelected="1" view="pageBreakPreview" topLeftCell="A2" zoomScaleNormal="100" zoomScaleSheetLayoutView="100" workbookViewId="0">
      <pane ySplit="4" topLeftCell="A39" activePane="bottomLeft" state="frozen"/>
      <selection activeCell="A2" sqref="A2"/>
      <selection pane="bottomLeft" activeCell="B2" sqref="B2:R2"/>
    </sheetView>
  </sheetViews>
  <sheetFormatPr defaultRowHeight="15"/>
  <cols>
    <col min="1" max="1" width="5" style="29" customWidth="1"/>
    <col min="2" max="2" width="40.42578125" style="18" customWidth="1"/>
    <col min="3" max="3" width="7" style="2" customWidth="1"/>
    <col min="4" max="5" width="7.42578125" style="2" customWidth="1"/>
    <col min="6" max="6" width="7.5703125" style="2" customWidth="1"/>
    <col min="7" max="8" width="6.85546875" style="2" customWidth="1"/>
    <col min="9" max="10" width="7.42578125" style="2" customWidth="1"/>
    <col min="11" max="11" width="7.85546875" style="2" customWidth="1"/>
    <col min="12" max="12" width="9.85546875" style="2" customWidth="1"/>
    <col min="13" max="13" width="7.42578125" style="2" customWidth="1"/>
    <col min="14" max="14" width="8.5703125" style="1" customWidth="1"/>
    <col min="15" max="15" width="7.28515625" style="1" customWidth="1"/>
    <col min="16" max="16" width="8.42578125" style="1" customWidth="1"/>
    <col min="17" max="17" width="11.42578125" style="2" customWidth="1"/>
    <col min="18" max="18" width="12.28515625" style="2" customWidth="1"/>
  </cols>
  <sheetData>
    <row r="2" spans="1:18" ht="18.75">
      <c r="B2" s="38" t="s">
        <v>105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4" spans="1:18">
      <c r="A4" s="45"/>
      <c r="B4" s="43" t="s">
        <v>76</v>
      </c>
      <c r="C4" s="40" t="s">
        <v>0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2"/>
      <c r="Q4" s="47" t="s">
        <v>77</v>
      </c>
      <c r="R4" s="49" t="s">
        <v>100</v>
      </c>
    </row>
    <row r="5" spans="1:18" ht="50.45" customHeight="1">
      <c r="A5" s="46"/>
      <c r="B5" s="44"/>
      <c r="C5" s="3" t="s">
        <v>90</v>
      </c>
      <c r="D5" s="3" t="s">
        <v>91</v>
      </c>
      <c r="E5" s="3" t="s">
        <v>92</v>
      </c>
      <c r="F5" s="3" t="s">
        <v>93</v>
      </c>
      <c r="G5" s="3" t="s">
        <v>94</v>
      </c>
      <c r="H5" s="3" t="s">
        <v>95</v>
      </c>
      <c r="I5" s="3" t="s">
        <v>89</v>
      </c>
      <c r="J5" s="3" t="s">
        <v>101</v>
      </c>
      <c r="K5" s="3" t="s">
        <v>88</v>
      </c>
      <c r="L5" s="3" t="s">
        <v>96</v>
      </c>
      <c r="M5" s="3" t="s">
        <v>87</v>
      </c>
      <c r="N5" s="3" t="s">
        <v>102</v>
      </c>
      <c r="O5" s="3" t="s">
        <v>86</v>
      </c>
      <c r="P5" s="3" t="s">
        <v>103</v>
      </c>
      <c r="Q5" s="48"/>
      <c r="R5" s="50"/>
    </row>
    <row r="6" spans="1:18" s="15" customFormat="1" ht="11.25">
      <c r="A6" s="30"/>
      <c r="B6" s="1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  <c r="I6" s="13">
        <v>7</v>
      </c>
      <c r="J6" s="13">
        <v>8</v>
      </c>
      <c r="K6" s="13">
        <v>9</v>
      </c>
      <c r="L6" s="13">
        <v>10</v>
      </c>
      <c r="M6" s="13">
        <v>11</v>
      </c>
      <c r="N6" s="13">
        <v>12</v>
      </c>
      <c r="O6" s="13">
        <v>13</v>
      </c>
      <c r="P6" s="13">
        <v>14</v>
      </c>
      <c r="Q6" s="14"/>
      <c r="R6" s="14"/>
    </row>
    <row r="7" spans="1:18" ht="62.25" customHeight="1">
      <c r="A7" s="31" t="s">
        <v>2</v>
      </c>
      <c r="B7" s="16" t="s">
        <v>1</v>
      </c>
      <c r="C7" s="4">
        <v>5</v>
      </c>
      <c r="D7" s="4">
        <v>5</v>
      </c>
      <c r="E7" s="4">
        <v>5</v>
      </c>
      <c r="F7" s="4">
        <v>5</v>
      </c>
      <c r="G7" s="4">
        <v>5</v>
      </c>
      <c r="H7" s="4">
        <v>5</v>
      </c>
      <c r="I7" s="4">
        <v>5</v>
      </c>
      <c r="J7" s="4">
        <v>5</v>
      </c>
      <c r="K7" s="4">
        <v>5</v>
      </c>
      <c r="L7" s="4">
        <v>5</v>
      </c>
      <c r="M7" s="4">
        <v>5</v>
      </c>
      <c r="N7" s="4">
        <v>5</v>
      </c>
      <c r="O7" s="4">
        <v>5</v>
      </c>
      <c r="P7" s="4">
        <v>5</v>
      </c>
      <c r="Q7" s="6">
        <v>14</v>
      </c>
      <c r="R7" s="21">
        <f>(C7+D7+E7+F7+G7+H7+I7+J7+K7+L7+M7+N7+O7+P7)/14</f>
        <v>5</v>
      </c>
    </row>
    <row r="8" spans="1:18" ht="60" customHeight="1">
      <c r="A8" s="31" t="s">
        <v>3</v>
      </c>
      <c r="B8" s="16" t="s">
        <v>24</v>
      </c>
      <c r="C8" s="4" t="s">
        <v>78</v>
      </c>
      <c r="D8" s="4">
        <v>5</v>
      </c>
      <c r="E8" s="4" t="s">
        <v>78</v>
      </c>
      <c r="F8" s="4" t="s">
        <v>78</v>
      </c>
      <c r="G8" s="4" t="s">
        <v>78</v>
      </c>
      <c r="H8" s="4" t="s">
        <v>78</v>
      </c>
      <c r="I8" s="4">
        <v>5</v>
      </c>
      <c r="J8" s="4">
        <v>5</v>
      </c>
      <c r="K8" s="4">
        <v>5</v>
      </c>
      <c r="L8" s="4" t="s">
        <v>78</v>
      </c>
      <c r="M8" s="4" t="s">
        <v>78</v>
      </c>
      <c r="N8" s="5" t="s">
        <v>78</v>
      </c>
      <c r="O8" s="5" t="s">
        <v>78</v>
      </c>
      <c r="P8" s="5">
        <v>5</v>
      </c>
      <c r="Q8" s="6">
        <v>5</v>
      </c>
      <c r="R8" s="21">
        <f>(D8+I8+J8+K8+P8)/5</f>
        <v>5</v>
      </c>
    </row>
    <row r="9" spans="1:18" ht="30">
      <c r="A9" s="31" t="s">
        <v>4</v>
      </c>
      <c r="B9" s="16" t="s">
        <v>25</v>
      </c>
      <c r="C9" s="4">
        <v>5</v>
      </c>
      <c r="D9" s="4">
        <v>5</v>
      </c>
      <c r="E9" s="4">
        <v>5</v>
      </c>
      <c r="F9" s="4">
        <v>5</v>
      </c>
      <c r="G9" s="4">
        <v>5</v>
      </c>
      <c r="H9" s="4">
        <v>5</v>
      </c>
      <c r="I9" s="4">
        <v>5</v>
      </c>
      <c r="J9" s="4">
        <v>5</v>
      </c>
      <c r="K9" s="4">
        <v>5</v>
      </c>
      <c r="L9" s="4">
        <v>5</v>
      </c>
      <c r="M9" s="4">
        <v>5</v>
      </c>
      <c r="N9" s="4">
        <v>5</v>
      </c>
      <c r="O9" s="4">
        <v>5</v>
      </c>
      <c r="P9" s="4">
        <v>5</v>
      </c>
      <c r="Q9" s="6">
        <v>14</v>
      </c>
      <c r="R9" s="21">
        <f>(C9+D9+E9+F9+G9+H9+I9+J9+K9+L9+M9+N9+O9+P9)/14</f>
        <v>5</v>
      </c>
    </row>
    <row r="10" spans="1:18" ht="30">
      <c r="A10" s="31" t="s">
        <v>5</v>
      </c>
      <c r="B10" s="16" t="s">
        <v>26</v>
      </c>
      <c r="C10" s="4">
        <v>5</v>
      </c>
      <c r="D10" s="4">
        <v>5</v>
      </c>
      <c r="E10" s="4">
        <v>5</v>
      </c>
      <c r="F10" s="4">
        <v>5</v>
      </c>
      <c r="G10" s="4">
        <v>5</v>
      </c>
      <c r="H10" s="4">
        <v>5</v>
      </c>
      <c r="I10" s="4">
        <v>5</v>
      </c>
      <c r="J10" s="4">
        <v>5</v>
      </c>
      <c r="K10" s="4">
        <v>5</v>
      </c>
      <c r="L10" s="4">
        <v>5</v>
      </c>
      <c r="M10" s="4">
        <v>5</v>
      </c>
      <c r="N10" s="4">
        <v>5</v>
      </c>
      <c r="O10" s="4">
        <v>5</v>
      </c>
      <c r="P10" s="4">
        <v>5</v>
      </c>
      <c r="Q10" s="6">
        <v>14</v>
      </c>
      <c r="R10" s="21">
        <f>(C10+D10+E10+F10+G10+H10+I10+J10+K10+L10+M10+N10+O10+P10)/14</f>
        <v>5</v>
      </c>
    </row>
    <row r="11" spans="1:18" ht="75" customHeight="1">
      <c r="A11" s="31" t="s">
        <v>6</v>
      </c>
      <c r="B11" s="16" t="s">
        <v>27</v>
      </c>
      <c r="C11" s="4" t="s">
        <v>78</v>
      </c>
      <c r="D11" s="4">
        <v>5</v>
      </c>
      <c r="E11" s="4" t="s">
        <v>78</v>
      </c>
      <c r="F11" s="4" t="s">
        <v>78</v>
      </c>
      <c r="G11" s="4" t="s">
        <v>78</v>
      </c>
      <c r="H11" s="4" t="s">
        <v>78</v>
      </c>
      <c r="I11" s="4" t="s">
        <v>78</v>
      </c>
      <c r="J11" s="4">
        <v>5</v>
      </c>
      <c r="K11" s="4">
        <v>5</v>
      </c>
      <c r="L11" s="4">
        <v>5</v>
      </c>
      <c r="M11" s="4">
        <v>5</v>
      </c>
      <c r="N11" s="5" t="s">
        <v>78</v>
      </c>
      <c r="O11" s="5" t="s">
        <v>78</v>
      </c>
      <c r="P11" s="5" t="s">
        <v>78</v>
      </c>
      <c r="Q11" s="6">
        <v>5</v>
      </c>
      <c r="R11" s="21">
        <f>(D11+J11+K11+L11+M11)/5</f>
        <v>5</v>
      </c>
    </row>
    <row r="12" spans="1:18" ht="43.9" customHeight="1">
      <c r="A12" s="31" t="s">
        <v>7</v>
      </c>
      <c r="B12" s="16" t="s">
        <v>83</v>
      </c>
      <c r="C12" s="4">
        <v>0</v>
      </c>
      <c r="D12" s="4">
        <v>5</v>
      </c>
      <c r="E12" s="4">
        <v>5</v>
      </c>
      <c r="F12" s="4">
        <v>5</v>
      </c>
      <c r="G12" s="4">
        <v>5</v>
      </c>
      <c r="H12" s="4">
        <v>5</v>
      </c>
      <c r="I12" s="4">
        <v>5</v>
      </c>
      <c r="J12" s="4">
        <v>5</v>
      </c>
      <c r="K12" s="4">
        <v>5</v>
      </c>
      <c r="L12" s="4">
        <v>5</v>
      </c>
      <c r="M12" s="4">
        <v>5</v>
      </c>
      <c r="N12" s="4">
        <v>5</v>
      </c>
      <c r="O12" s="4">
        <v>5</v>
      </c>
      <c r="P12" s="4">
        <v>5</v>
      </c>
      <c r="Q12" s="6">
        <v>14</v>
      </c>
      <c r="R12" s="21">
        <f>(C12+D12+E12+F12+G12+H12+I12+J12+K12+L12+M12+N12+O12+P12)/14</f>
        <v>4.6428571428571432</v>
      </c>
    </row>
    <row r="13" spans="1:18" ht="60">
      <c r="A13" s="31" t="s">
        <v>8</v>
      </c>
      <c r="B13" s="16" t="s">
        <v>28</v>
      </c>
      <c r="C13" s="4" t="s">
        <v>78</v>
      </c>
      <c r="D13" s="4">
        <v>5</v>
      </c>
      <c r="E13" s="4" t="s">
        <v>78</v>
      </c>
      <c r="F13" s="4" t="s">
        <v>78</v>
      </c>
      <c r="G13" s="4" t="s">
        <v>78</v>
      </c>
      <c r="H13" s="4" t="s">
        <v>78</v>
      </c>
      <c r="I13" s="4" t="s">
        <v>78</v>
      </c>
      <c r="J13" s="4" t="s">
        <v>78</v>
      </c>
      <c r="K13" s="4">
        <v>5</v>
      </c>
      <c r="L13" s="4">
        <v>5</v>
      </c>
      <c r="M13" s="4">
        <v>5</v>
      </c>
      <c r="N13" s="5" t="s">
        <v>78</v>
      </c>
      <c r="O13" s="5" t="s">
        <v>78</v>
      </c>
      <c r="P13" s="5">
        <v>5</v>
      </c>
      <c r="Q13" s="6">
        <v>5</v>
      </c>
      <c r="R13" s="21">
        <f>(D13+L13+M13+K13+P13)/5</f>
        <v>5</v>
      </c>
    </row>
    <row r="14" spans="1:18" ht="89.45" customHeight="1">
      <c r="A14" s="31" t="s">
        <v>9</v>
      </c>
      <c r="B14" s="16" t="s">
        <v>29</v>
      </c>
      <c r="C14" s="4" t="s">
        <v>78</v>
      </c>
      <c r="D14" s="4">
        <v>5</v>
      </c>
      <c r="E14" s="4" t="s">
        <v>78</v>
      </c>
      <c r="F14" s="4" t="s">
        <v>78</v>
      </c>
      <c r="G14" s="4" t="s">
        <v>78</v>
      </c>
      <c r="H14" s="4" t="s">
        <v>78</v>
      </c>
      <c r="I14" s="4" t="s">
        <v>78</v>
      </c>
      <c r="J14" s="4" t="s">
        <v>78</v>
      </c>
      <c r="K14" s="4">
        <v>5</v>
      </c>
      <c r="L14" s="4">
        <v>5</v>
      </c>
      <c r="M14" s="4">
        <v>5</v>
      </c>
      <c r="N14" s="5" t="s">
        <v>78</v>
      </c>
      <c r="O14" s="5" t="s">
        <v>78</v>
      </c>
      <c r="P14" s="5">
        <v>5</v>
      </c>
      <c r="Q14" s="6">
        <v>5</v>
      </c>
      <c r="R14" s="21">
        <f>(D14+L14+M14+K14+P14)/5</f>
        <v>5</v>
      </c>
    </row>
    <row r="15" spans="1:18" ht="30" customHeight="1">
      <c r="A15" s="31" t="s">
        <v>10</v>
      </c>
      <c r="B15" s="16" t="s">
        <v>30</v>
      </c>
      <c r="C15" s="4" t="s">
        <v>78</v>
      </c>
      <c r="D15" s="4">
        <v>5</v>
      </c>
      <c r="E15" s="4" t="s">
        <v>78</v>
      </c>
      <c r="F15" s="4" t="s">
        <v>78</v>
      </c>
      <c r="G15" s="4" t="s">
        <v>78</v>
      </c>
      <c r="H15" s="4" t="s">
        <v>78</v>
      </c>
      <c r="I15" s="4" t="s">
        <v>78</v>
      </c>
      <c r="J15" s="4">
        <v>5</v>
      </c>
      <c r="K15" s="4">
        <v>0</v>
      </c>
      <c r="L15" s="4">
        <v>5</v>
      </c>
      <c r="M15" s="4">
        <v>5</v>
      </c>
      <c r="N15" s="5">
        <v>5</v>
      </c>
      <c r="O15" s="5">
        <v>5</v>
      </c>
      <c r="P15" s="5">
        <v>0</v>
      </c>
      <c r="Q15" s="6">
        <v>8</v>
      </c>
      <c r="R15" s="20">
        <f>(D15+J15+K15+L15+M15+N15+O15+P15)/8</f>
        <v>3.75</v>
      </c>
    </row>
    <row r="16" spans="1:18" ht="63" customHeight="1">
      <c r="A16" s="31" t="s">
        <v>11</v>
      </c>
      <c r="B16" s="16" t="s">
        <v>31</v>
      </c>
      <c r="C16" s="4" t="s">
        <v>78</v>
      </c>
      <c r="D16" s="4">
        <v>5</v>
      </c>
      <c r="E16" s="4">
        <v>3</v>
      </c>
      <c r="F16" s="4">
        <v>2</v>
      </c>
      <c r="G16" s="4">
        <v>3</v>
      </c>
      <c r="H16" s="4">
        <v>4</v>
      </c>
      <c r="I16" s="4" t="s">
        <v>78</v>
      </c>
      <c r="J16" s="4">
        <v>5</v>
      </c>
      <c r="K16" s="4">
        <v>5</v>
      </c>
      <c r="L16" s="4">
        <v>3</v>
      </c>
      <c r="M16" s="4">
        <v>0</v>
      </c>
      <c r="N16" s="5" t="s">
        <v>78</v>
      </c>
      <c r="O16" s="5">
        <v>0</v>
      </c>
      <c r="P16" s="5">
        <v>0</v>
      </c>
      <c r="Q16" s="6">
        <v>11</v>
      </c>
      <c r="R16" s="21">
        <f>(D16+E16+F16+G16+H16+J16+K16+L16+M16+P16)/11</f>
        <v>2.7272727272727271</v>
      </c>
    </row>
    <row r="17" spans="1:21" ht="63">
      <c r="A17" s="31" t="s">
        <v>12</v>
      </c>
      <c r="B17" s="34" t="s">
        <v>104</v>
      </c>
      <c r="C17" s="4">
        <v>5</v>
      </c>
      <c r="D17" s="4">
        <v>5</v>
      </c>
      <c r="E17" s="4">
        <v>5</v>
      </c>
      <c r="F17" s="4">
        <v>4</v>
      </c>
      <c r="G17" s="4">
        <v>5</v>
      </c>
      <c r="H17" s="4">
        <v>5</v>
      </c>
      <c r="I17" s="4">
        <v>5</v>
      </c>
      <c r="J17" s="4">
        <v>5</v>
      </c>
      <c r="K17" s="4">
        <v>5</v>
      </c>
      <c r="L17" s="4">
        <v>5</v>
      </c>
      <c r="M17" s="4">
        <v>5</v>
      </c>
      <c r="N17" s="5">
        <v>3</v>
      </c>
      <c r="O17" s="5">
        <v>5</v>
      </c>
      <c r="P17" s="5">
        <v>0</v>
      </c>
      <c r="Q17" s="6">
        <v>14</v>
      </c>
      <c r="R17" s="21">
        <f t="shared" ref="R17:R27" si="0">(C17+D17+E17+F17+G17+H17+I17+J17+K17+L17+M17+N17+O17+P17)/14</f>
        <v>4.4285714285714288</v>
      </c>
    </row>
    <row r="18" spans="1:21" ht="45">
      <c r="A18" s="31" t="s">
        <v>13</v>
      </c>
      <c r="B18" s="16" t="s">
        <v>32</v>
      </c>
      <c r="C18" s="4">
        <v>5</v>
      </c>
      <c r="D18" s="4">
        <v>4</v>
      </c>
      <c r="E18" s="4">
        <v>4</v>
      </c>
      <c r="F18" s="4">
        <v>2</v>
      </c>
      <c r="G18" s="4">
        <v>3</v>
      </c>
      <c r="H18" s="4">
        <v>3</v>
      </c>
      <c r="I18" s="4">
        <v>5</v>
      </c>
      <c r="J18" s="4">
        <v>5</v>
      </c>
      <c r="K18" s="4">
        <v>5</v>
      </c>
      <c r="L18" s="4">
        <v>4</v>
      </c>
      <c r="M18" s="4">
        <v>5</v>
      </c>
      <c r="N18" s="5">
        <v>4</v>
      </c>
      <c r="O18" s="5">
        <v>2</v>
      </c>
      <c r="P18" s="5">
        <v>0</v>
      </c>
      <c r="Q18" s="6">
        <v>14</v>
      </c>
      <c r="R18" s="21">
        <f t="shared" si="0"/>
        <v>3.6428571428571428</v>
      </c>
    </row>
    <row r="19" spans="1:21" ht="75">
      <c r="A19" s="31" t="s">
        <v>14</v>
      </c>
      <c r="B19" s="16" t="s">
        <v>33</v>
      </c>
      <c r="C19" s="4">
        <v>5</v>
      </c>
      <c r="D19" s="4">
        <v>5</v>
      </c>
      <c r="E19" s="4">
        <v>5</v>
      </c>
      <c r="F19" s="4">
        <v>3</v>
      </c>
      <c r="G19" s="4">
        <v>3</v>
      </c>
      <c r="H19" s="4">
        <v>3</v>
      </c>
      <c r="I19" s="4">
        <v>5</v>
      </c>
      <c r="J19" s="4">
        <v>5</v>
      </c>
      <c r="K19" s="4">
        <v>5</v>
      </c>
      <c r="L19" s="4">
        <v>4</v>
      </c>
      <c r="M19" s="4">
        <v>0</v>
      </c>
      <c r="N19" s="5">
        <v>5</v>
      </c>
      <c r="O19" s="5">
        <v>2</v>
      </c>
      <c r="P19" s="5">
        <v>0</v>
      </c>
      <c r="Q19" s="6">
        <v>14</v>
      </c>
      <c r="R19" s="21">
        <f t="shared" si="0"/>
        <v>3.5714285714285716</v>
      </c>
    </row>
    <row r="20" spans="1:21" ht="30">
      <c r="A20" s="31" t="s">
        <v>15</v>
      </c>
      <c r="B20" s="16" t="s">
        <v>79</v>
      </c>
      <c r="C20" s="4">
        <v>5</v>
      </c>
      <c r="D20" s="4">
        <v>5</v>
      </c>
      <c r="E20" s="4">
        <v>5</v>
      </c>
      <c r="F20" s="4">
        <v>4</v>
      </c>
      <c r="G20" s="4">
        <v>4</v>
      </c>
      <c r="H20" s="4">
        <v>5</v>
      </c>
      <c r="I20" s="4">
        <v>5</v>
      </c>
      <c r="J20" s="4">
        <v>5</v>
      </c>
      <c r="K20" s="4">
        <v>5</v>
      </c>
      <c r="L20" s="4">
        <v>4</v>
      </c>
      <c r="M20" s="4">
        <v>4</v>
      </c>
      <c r="N20" s="5">
        <v>3</v>
      </c>
      <c r="O20" s="5">
        <v>5</v>
      </c>
      <c r="P20" s="5">
        <v>0</v>
      </c>
      <c r="Q20" s="6">
        <v>14</v>
      </c>
      <c r="R20" s="21">
        <f t="shared" si="0"/>
        <v>4.2142857142857144</v>
      </c>
    </row>
    <row r="21" spans="1:21" ht="30">
      <c r="A21" s="31" t="s">
        <v>16</v>
      </c>
      <c r="B21" s="16" t="s">
        <v>34</v>
      </c>
      <c r="C21" s="4">
        <v>5</v>
      </c>
      <c r="D21" s="4">
        <v>5</v>
      </c>
      <c r="E21" s="4">
        <v>5</v>
      </c>
      <c r="F21" s="4">
        <v>5</v>
      </c>
      <c r="G21" s="4">
        <v>5</v>
      </c>
      <c r="H21" s="4">
        <v>5</v>
      </c>
      <c r="I21" s="4">
        <v>5</v>
      </c>
      <c r="J21" s="4">
        <v>5</v>
      </c>
      <c r="K21" s="4">
        <v>5</v>
      </c>
      <c r="L21" s="4">
        <v>5</v>
      </c>
      <c r="M21" s="4">
        <v>5</v>
      </c>
      <c r="N21" s="5">
        <v>4</v>
      </c>
      <c r="O21" s="5">
        <v>5</v>
      </c>
      <c r="P21" s="5">
        <v>0</v>
      </c>
      <c r="Q21" s="6">
        <v>14</v>
      </c>
      <c r="R21" s="21">
        <f t="shared" si="0"/>
        <v>4.5714285714285712</v>
      </c>
    </row>
    <row r="22" spans="1:21" ht="61.9" customHeight="1">
      <c r="A22" s="31" t="s">
        <v>17</v>
      </c>
      <c r="B22" s="17" t="s">
        <v>80</v>
      </c>
      <c r="C22" s="4">
        <v>4</v>
      </c>
      <c r="D22" s="4">
        <v>5</v>
      </c>
      <c r="E22" s="4">
        <v>3</v>
      </c>
      <c r="F22" s="4">
        <v>5</v>
      </c>
      <c r="G22" s="4">
        <v>4</v>
      </c>
      <c r="H22" s="4">
        <v>2</v>
      </c>
      <c r="I22" s="4">
        <v>5</v>
      </c>
      <c r="J22" s="4">
        <v>5</v>
      </c>
      <c r="K22" s="4">
        <v>5</v>
      </c>
      <c r="L22" s="4">
        <v>2</v>
      </c>
      <c r="M22" s="4">
        <v>4</v>
      </c>
      <c r="N22" s="5">
        <v>2</v>
      </c>
      <c r="O22" s="5">
        <v>5</v>
      </c>
      <c r="P22" s="5">
        <v>2</v>
      </c>
      <c r="Q22" s="6">
        <v>14</v>
      </c>
      <c r="R22" s="21">
        <f t="shared" si="0"/>
        <v>3.7857142857142856</v>
      </c>
    </row>
    <row r="23" spans="1:21" ht="72.75" customHeight="1">
      <c r="A23" s="31" t="s">
        <v>36</v>
      </c>
      <c r="B23" s="17" t="s">
        <v>35</v>
      </c>
      <c r="C23" s="4">
        <v>0</v>
      </c>
      <c r="D23" s="4">
        <v>0</v>
      </c>
      <c r="E23" s="4">
        <v>0</v>
      </c>
      <c r="F23" s="4">
        <v>5</v>
      </c>
      <c r="G23" s="4">
        <v>5</v>
      </c>
      <c r="H23" s="4">
        <v>5</v>
      </c>
      <c r="I23" s="4">
        <v>0</v>
      </c>
      <c r="J23" s="4">
        <v>5</v>
      </c>
      <c r="K23" s="4">
        <v>0</v>
      </c>
      <c r="L23" s="4">
        <v>0</v>
      </c>
      <c r="M23" s="4">
        <v>0</v>
      </c>
      <c r="N23" s="5">
        <v>0</v>
      </c>
      <c r="O23" s="5">
        <v>0</v>
      </c>
      <c r="P23" s="5">
        <v>0</v>
      </c>
      <c r="Q23" s="6">
        <v>14</v>
      </c>
      <c r="R23" s="21">
        <f t="shared" si="0"/>
        <v>1.4285714285714286</v>
      </c>
    </row>
    <row r="24" spans="1:21" ht="55.5" customHeight="1">
      <c r="A24" s="31" t="s">
        <v>18</v>
      </c>
      <c r="B24" s="16" t="s">
        <v>37</v>
      </c>
      <c r="C24" s="4">
        <v>5</v>
      </c>
      <c r="D24" s="4">
        <v>5</v>
      </c>
      <c r="E24" s="4">
        <v>5</v>
      </c>
      <c r="F24" s="4">
        <v>5</v>
      </c>
      <c r="G24" s="4">
        <v>5</v>
      </c>
      <c r="H24" s="4">
        <v>5</v>
      </c>
      <c r="I24" s="4">
        <v>5</v>
      </c>
      <c r="J24" s="4">
        <v>5</v>
      </c>
      <c r="K24" s="4">
        <v>5</v>
      </c>
      <c r="L24" s="4">
        <v>5</v>
      </c>
      <c r="M24" s="4">
        <v>5</v>
      </c>
      <c r="N24" s="5">
        <v>5</v>
      </c>
      <c r="O24" s="5">
        <v>5</v>
      </c>
      <c r="P24" s="5">
        <v>0</v>
      </c>
      <c r="Q24" s="6">
        <v>14</v>
      </c>
      <c r="R24" s="21">
        <f t="shared" si="0"/>
        <v>4.6428571428571432</v>
      </c>
    </row>
    <row r="25" spans="1:21" ht="85.5" customHeight="1">
      <c r="A25" s="31" t="s">
        <v>19</v>
      </c>
      <c r="B25" s="16" t="s">
        <v>85</v>
      </c>
      <c r="C25" s="4">
        <v>5</v>
      </c>
      <c r="D25" s="4">
        <v>4</v>
      </c>
      <c r="E25" s="4">
        <v>5</v>
      </c>
      <c r="F25" s="4">
        <v>5</v>
      </c>
      <c r="G25" s="4">
        <v>5</v>
      </c>
      <c r="H25" s="4">
        <v>5</v>
      </c>
      <c r="I25" s="4">
        <v>4</v>
      </c>
      <c r="J25" s="4">
        <v>4</v>
      </c>
      <c r="K25" s="4">
        <v>0</v>
      </c>
      <c r="L25" s="4">
        <v>5</v>
      </c>
      <c r="M25" s="4">
        <v>5</v>
      </c>
      <c r="N25" s="5">
        <v>5</v>
      </c>
      <c r="O25" s="5">
        <v>4</v>
      </c>
      <c r="P25" s="5">
        <v>4</v>
      </c>
      <c r="Q25" s="6">
        <v>14</v>
      </c>
      <c r="R25" s="21">
        <f t="shared" si="0"/>
        <v>4.2857142857142856</v>
      </c>
    </row>
    <row r="26" spans="1:21" ht="62.25" customHeight="1">
      <c r="A26" s="31" t="s">
        <v>20</v>
      </c>
      <c r="B26" s="16" t="s">
        <v>38</v>
      </c>
      <c r="C26" s="4">
        <v>5</v>
      </c>
      <c r="D26" s="4">
        <v>5</v>
      </c>
      <c r="E26" s="4">
        <v>5</v>
      </c>
      <c r="F26" s="4">
        <v>5</v>
      </c>
      <c r="G26" s="4">
        <v>5</v>
      </c>
      <c r="H26" s="4">
        <v>5</v>
      </c>
      <c r="I26" s="4">
        <v>5</v>
      </c>
      <c r="J26" s="4">
        <v>5</v>
      </c>
      <c r="K26" s="4">
        <v>0</v>
      </c>
      <c r="L26" s="4">
        <v>0</v>
      </c>
      <c r="M26" s="4">
        <v>5</v>
      </c>
      <c r="N26" s="5">
        <v>5</v>
      </c>
      <c r="O26" s="5">
        <v>5</v>
      </c>
      <c r="P26" s="5">
        <v>5</v>
      </c>
      <c r="Q26" s="6">
        <v>14</v>
      </c>
      <c r="R26" s="21">
        <f t="shared" si="0"/>
        <v>4.2857142857142856</v>
      </c>
    </row>
    <row r="27" spans="1:21" ht="45">
      <c r="A27" s="31" t="s">
        <v>21</v>
      </c>
      <c r="B27" s="16" t="s">
        <v>39</v>
      </c>
      <c r="C27" s="4">
        <v>0</v>
      </c>
      <c r="D27" s="4">
        <v>0</v>
      </c>
      <c r="E27" s="4">
        <v>5</v>
      </c>
      <c r="F27" s="4">
        <v>5</v>
      </c>
      <c r="G27" s="4">
        <v>5</v>
      </c>
      <c r="H27" s="4">
        <v>0</v>
      </c>
      <c r="I27" s="4">
        <v>0</v>
      </c>
      <c r="J27" s="4">
        <v>4</v>
      </c>
      <c r="K27" s="4">
        <v>0</v>
      </c>
      <c r="L27" s="4">
        <v>0</v>
      </c>
      <c r="M27" s="4">
        <v>4</v>
      </c>
      <c r="N27" s="5">
        <v>0</v>
      </c>
      <c r="O27" s="5">
        <v>4</v>
      </c>
      <c r="P27" s="5">
        <v>0</v>
      </c>
      <c r="Q27" s="6">
        <v>14</v>
      </c>
      <c r="R27" s="21">
        <f t="shared" si="0"/>
        <v>1.9285714285714286</v>
      </c>
    </row>
    <row r="28" spans="1:21" ht="29.45" customHeight="1">
      <c r="A28" s="31" t="s">
        <v>22</v>
      </c>
      <c r="B28" s="16" t="s">
        <v>40</v>
      </c>
      <c r="C28" s="4" t="s">
        <v>78</v>
      </c>
      <c r="D28" s="4" t="s">
        <v>78</v>
      </c>
      <c r="E28" s="4" t="s">
        <v>78</v>
      </c>
      <c r="F28" s="4" t="s">
        <v>78</v>
      </c>
      <c r="G28" s="4" t="s">
        <v>78</v>
      </c>
      <c r="H28" s="4" t="s">
        <v>78</v>
      </c>
      <c r="I28" s="4">
        <v>5</v>
      </c>
      <c r="J28" s="4" t="s">
        <v>78</v>
      </c>
      <c r="K28" s="4" t="s">
        <v>78</v>
      </c>
      <c r="L28" s="4" t="s">
        <v>78</v>
      </c>
      <c r="M28" s="4" t="s">
        <v>78</v>
      </c>
      <c r="N28" s="4" t="s">
        <v>78</v>
      </c>
      <c r="O28" s="4" t="s">
        <v>78</v>
      </c>
      <c r="P28" s="4" t="s">
        <v>78</v>
      </c>
      <c r="Q28" s="6">
        <v>1</v>
      </c>
      <c r="R28" s="21">
        <v>5</v>
      </c>
    </row>
    <row r="29" spans="1:21" ht="78.75" customHeight="1">
      <c r="A29" s="31" t="s">
        <v>23</v>
      </c>
      <c r="B29" s="16" t="s">
        <v>84</v>
      </c>
      <c r="C29" s="4">
        <v>5</v>
      </c>
      <c r="D29" s="4">
        <v>0</v>
      </c>
      <c r="E29" s="4">
        <v>0</v>
      </c>
      <c r="F29" s="4">
        <v>0</v>
      </c>
      <c r="G29" s="4">
        <v>5</v>
      </c>
      <c r="H29" s="4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10">
        <v>5</v>
      </c>
      <c r="O29" s="10">
        <v>0</v>
      </c>
      <c r="P29" s="10">
        <v>0</v>
      </c>
      <c r="Q29" s="6">
        <v>14</v>
      </c>
      <c r="R29" s="21">
        <f>(C29+D29+E29+F29+G29+H29+I29+J29+K29+L29+M29+N29+O29+P29)/14</f>
        <v>1.0714285714285714</v>
      </c>
    </row>
    <row r="30" spans="1:21" ht="90">
      <c r="A30" s="31" t="s">
        <v>41</v>
      </c>
      <c r="B30" s="16" t="s">
        <v>46</v>
      </c>
      <c r="C30" s="4">
        <v>5</v>
      </c>
      <c r="D30" s="4">
        <v>3</v>
      </c>
      <c r="E30" s="4">
        <v>0</v>
      </c>
      <c r="F30" s="4">
        <v>0</v>
      </c>
      <c r="G30" s="4">
        <v>5</v>
      </c>
      <c r="H30" s="4">
        <v>0</v>
      </c>
      <c r="I30" s="4">
        <v>3</v>
      </c>
      <c r="J30" s="4">
        <v>5</v>
      </c>
      <c r="K30" s="4">
        <v>3</v>
      </c>
      <c r="L30" s="4">
        <v>3</v>
      </c>
      <c r="M30" s="4">
        <v>5</v>
      </c>
      <c r="N30" s="5">
        <v>5</v>
      </c>
      <c r="O30" s="10">
        <v>0</v>
      </c>
      <c r="P30" s="5">
        <v>0</v>
      </c>
      <c r="Q30" s="6">
        <v>14</v>
      </c>
      <c r="R30" s="21">
        <f>(C30+D30+E30+F30+G30+H30+I30+J30+K30+L30+M30+N30+O30+P30)/14</f>
        <v>2.6428571428571428</v>
      </c>
      <c r="S30" s="22"/>
      <c r="T30" s="23"/>
      <c r="U30" s="24"/>
    </row>
    <row r="31" spans="1:21" ht="135" customHeight="1">
      <c r="A31" s="31" t="s">
        <v>42</v>
      </c>
      <c r="B31" s="16" t="s">
        <v>107</v>
      </c>
      <c r="C31" s="4" t="s">
        <v>78</v>
      </c>
      <c r="D31" s="4">
        <v>0</v>
      </c>
      <c r="E31" s="4" t="s">
        <v>78</v>
      </c>
      <c r="F31" s="4" t="s">
        <v>78</v>
      </c>
      <c r="G31" s="4" t="s">
        <v>78</v>
      </c>
      <c r="H31" s="4" t="s">
        <v>78</v>
      </c>
      <c r="I31" s="4" t="s">
        <v>78</v>
      </c>
      <c r="J31" s="4">
        <v>5</v>
      </c>
      <c r="K31" s="4">
        <v>5</v>
      </c>
      <c r="L31" s="4">
        <v>5</v>
      </c>
      <c r="M31" s="4">
        <v>5</v>
      </c>
      <c r="N31" s="4" t="s">
        <v>78</v>
      </c>
      <c r="O31" s="4" t="s">
        <v>78</v>
      </c>
      <c r="P31" s="4" t="s">
        <v>78</v>
      </c>
      <c r="Q31" s="6">
        <v>5</v>
      </c>
      <c r="R31" s="21">
        <f>(D31+J31+K31+L31+M31)/5</f>
        <v>4</v>
      </c>
    </row>
    <row r="32" spans="1:21" ht="75">
      <c r="A32" s="31" t="s">
        <v>43</v>
      </c>
      <c r="B32" s="16" t="s">
        <v>47</v>
      </c>
      <c r="C32" s="4" t="s">
        <v>78</v>
      </c>
      <c r="D32" s="4">
        <v>3</v>
      </c>
      <c r="E32" s="4">
        <v>3</v>
      </c>
      <c r="F32" s="4">
        <v>0</v>
      </c>
      <c r="G32" s="4">
        <v>3</v>
      </c>
      <c r="H32" s="4">
        <v>3</v>
      </c>
      <c r="I32" s="4">
        <v>0</v>
      </c>
      <c r="J32" s="4">
        <v>0</v>
      </c>
      <c r="K32" s="4">
        <v>0</v>
      </c>
      <c r="L32" s="4">
        <v>3</v>
      </c>
      <c r="M32" s="4">
        <v>5</v>
      </c>
      <c r="N32" s="5" t="s">
        <v>78</v>
      </c>
      <c r="O32" s="5">
        <v>5</v>
      </c>
      <c r="P32" s="5">
        <v>0</v>
      </c>
      <c r="Q32" s="6">
        <v>12</v>
      </c>
      <c r="R32" s="21">
        <f>(D32+E32+F32+G32+H32+I32+J32+K32+L32+M32+O32+P32)/12</f>
        <v>2.0833333333333335</v>
      </c>
    </row>
    <row r="33" spans="1:18" ht="30">
      <c r="A33" s="31" t="s">
        <v>44</v>
      </c>
      <c r="B33" s="16" t="s">
        <v>48</v>
      </c>
      <c r="C33" s="4" t="s">
        <v>78</v>
      </c>
      <c r="D33" s="4">
        <v>5</v>
      </c>
      <c r="E33" s="4">
        <v>5</v>
      </c>
      <c r="F33" s="4">
        <v>5</v>
      </c>
      <c r="G33" s="4">
        <v>5</v>
      </c>
      <c r="H33" s="4">
        <v>5</v>
      </c>
      <c r="I33" s="4">
        <v>5</v>
      </c>
      <c r="J33" s="4">
        <v>5</v>
      </c>
      <c r="K33" s="4">
        <v>5</v>
      </c>
      <c r="L33" s="4">
        <v>5</v>
      </c>
      <c r="M33" s="4">
        <v>5</v>
      </c>
      <c r="N33" s="5" t="s">
        <v>78</v>
      </c>
      <c r="O33" s="5">
        <v>5</v>
      </c>
      <c r="P33" s="5">
        <v>5</v>
      </c>
      <c r="Q33" s="6">
        <v>12</v>
      </c>
      <c r="R33" s="21">
        <f>(D33+E33+F33+G33+H33+I33+J33+K33+L33+M33+O33+P33)/12</f>
        <v>5</v>
      </c>
    </row>
    <row r="34" spans="1:18" ht="30">
      <c r="A34" s="31" t="s">
        <v>45</v>
      </c>
      <c r="B34" s="16" t="s">
        <v>63</v>
      </c>
      <c r="C34" s="4" t="s">
        <v>78</v>
      </c>
      <c r="D34" s="4">
        <v>4</v>
      </c>
      <c r="E34" s="4">
        <v>5</v>
      </c>
      <c r="F34" s="4">
        <v>4</v>
      </c>
      <c r="G34" s="4">
        <v>5</v>
      </c>
      <c r="H34" s="4">
        <v>4</v>
      </c>
      <c r="I34" s="4">
        <v>5</v>
      </c>
      <c r="J34" s="4">
        <v>5</v>
      </c>
      <c r="K34" s="4">
        <v>5</v>
      </c>
      <c r="L34" s="4">
        <v>3</v>
      </c>
      <c r="M34" s="4">
        <v>4</v>
      </c>
      <c r="N34" s="5" t="s">
        <v>78</v>
      </c>
      <c r="O34" s="5">
        <v>0</v>
      </c>
      <c r="P34" s="5">
        <v>0</v>
      </c>
      <c r="Q34" s="6">
        <v>12</v>
      </c>
      <c r="R34" s="21">
        <f>(D34+E34+F34+G34+H34+I34+J34+K34+L34+M34+O34+P34)/12</f>
        <v>3.6666666666666665</v>
      </c>
    </row>
    <row r="35" spans="1:18" ht="60">
      <c r="A35" s="31" t="s">
        <v>49</v>
      </c>
      <c r="B35" s="16" t="s">
        <v>64</v>
      </c>
      <c r="C35" s="4" t="s">
        <v>78</v>
      </c>
      <c r="D35" s="4">
        <v>5</v>
      </c>
      <c r="E35" s="4">
        <v>5</v>
      </c>
      <c r="F35" s="4">
        <v>5</v>
      </c>
      <c r="G35" s="4">
        <v>5</v>
      </c>
      <c r="H35" s="4">
        <v>5</v>
      </c>
      <c r="I35" s="4">
        <v>5</v>
      </c>
      <c r="J35" s="4">
        <v>5</v>
      </c>
      <c r="K35" s="4">
        <v>5</v>
      </c>
      <c r="L35" s="4">
        <v>5</v>
      </c>
      <c r="M35" s="4">
        <v>5</v>
      </c>
      <c r="N35" s="5" t="s">
        <v>78</v>
      </c>
      <c r="O35" s="5">
        <v>5</v>
      </c>
      <c r="P35" s="5">
        <v>5</v>
      </c>
      <c r="Q35" s="6">
        <v>12</v>
      </c>
      <c r="R35" s="21">
        <f>(D35+E35+F35+G35+H35+I35+J35+K35+L35+M35+O35+P35)/12</f>
        <v>5</v>
      </c>
    </row>
    <row r="36" spans="1:18" ht="30">
      <c r="A36" s="31" t="s">
        <v>50</v>
      </c>
      <c r="B36" s="16" t="s">
        <v>65</v>
      </c>
      <c r="C36" s="4">
        <v>5</v>
      </c>
      <c r="D36" s="4">
        <v>5</v>
      </c>
      <c r="E36" s="4">
        <v>5</v>
      </c>
      <c r="F36" s="4">
        <v>5</v>
      </c>
      <c r="G36" s="4">
        <v>5</v>
      </c>
      <c r="H36" s="4">
        <v>5</v>
      </c>
      <c r="I36" s="4">
        <v>5</v>
      </c>
      <c r="J36" s="4">
        <v>5</v>
      </c>
      <c r="K36" s="4">
        <v>5</v>
      </c>
      <c r="L36" s="4">
        <v>5</v>
      </c>
      <c r="M36" s="4">
        <v>5</v>
      </c>
      <c r="N36" s="5">
        <v>5</v>
      </c>
      <c r="O36" s="5">
        <v>5</v>
      </c>
      <c r="P36" s="5">
        <v>5</v>
      </c>
      <c r="Q36" s="6">
        <v>14</v>
      </c>
      <c r="R36" s="21">
        <f>(C36+D36+E36+F36+G36+H36+I36+J36+K36+L36+M36+N36+O36+P36)/14</f>
        <v>5</v>
      </c>
    </row>
    <row r="37" spans="1:18" ht="30">
      <c r="A37" s="31" t="s">
        <v>51</v>
      </c>
      <c r="B37" s="16" t="s">
        <v>106</v>
      </c>
      <c r="C37" s="4">
        <v>5</v>
      </c>
      <c r="D37" s="4">
        <v>5</v>
      </c>
      <c r="E37" s="4">
        <v>5</v>
      </c>
      <c r="F37" s="4">
        <v>3</v>
      </c>
      <c r="G37" s="4">
        <v>5</v>
      </c>
      <c r="H37" s="4">
        <v>5</v>
      </c>
      <c r="I37" s="4">
        <v>5</v>
      </c>
      <c r="J37" s="4">
        <v>5</v>
      </c>
      <c r="K37" s="4">
        <v>3</v>
      </c>
      <c r="L37" s="4">
        <v>3</v>
      </c>
      <c r="M37" s="4">
        <v>0</v>
      </c>
      <c r="N37" s="4">
        <v>5</v>
      </c>
      <c r="O37" s="4">
        <v>5</v>
      </c>
      <c r="P37" s="4">
        <v>3</v>
      </c>
      <c r="Q37" s="6">
        <v>14</v>
      </c>
      <c r="R37" s="21">
        <f>(C37+D37+E37+F37+G37+H37+I37+J37+K37+L37+M37+N37+O37+P37)/14</f>
        <v>4.0714285714285712</v>
      </c>
    </row>
    <row r="38" spans="1:18" ht="85.15" customHeight="1">
      <c r="A38" s="31" t="s">
        <v>52</v>
      </c>
      <c r="B38" s="16" t="s">
        <v>66</v>
      </c>
      <c r="C38" s="4" t="s">
        <v>78</v>
      </c>
      <c r="D38" s="4" t="s">
        <v>78</v>
      </c>
      <c r="E38" s="4" t="s">
        <v>78</v>
      </c>
      <c r="F38" s="4" t="s">
        <v>78</v>
      </c>
      <c r="G38" s="4" t="s">
        <v>78</v>
      </c>
      <c r="H38" s="4" t="s">
        <v>78</v>
      </c>
      <c r="I38" s="35">
        <v>5</v>
      </c>
      <c r="J38" s="4" t="s">
        <v>78</v>
      </c>
      <c r="K38" s="4" t="s">
        <v>78</v>
      </c>
      <c r="L38" s="4" t="s">
        <v>78</v>
      </c>
      <c r="M38" s="4" t="s">
        <v>78</v>
      </c>
      <c r="N38" s="4" t="s">
        <v>78</v>
      </c>
      <c r="O38" s="4" t="s">
        <v>78</v>
      </c>
      <c r="P38" s="4" t="s">
        <v>78</v>
      </c>
      <c r="Q38" s="6">
        <v>1</v>
      </c>
      <c r="R38" s="21">
        <v>5</v>
      </c>
    </row>
    <row r="39" spans="1:18" ht="30">
      <c r="A39" s="31" t="s">
        <v>53</v>
      </c>
      <c r="B39" s="16" t="s">
        <v>67</v>
      </c>
      <c r="C39" s="4">
        <v>5</v>
      </c>
      <c r="D39" s="4">
        <v>5</v>
      </c>
      <c r="E39" s="4">
        <v>5</v>
      </c>
      <c r="F39" s="4">
        <v>5</v>
      </c>
      <c r="G39" s="4">
        <v>5</v>
      </c>
      <c r="H39" s="4">
        <v>5</v>
      </c>
      <c r="I39" s="4">
        <v>5</v>
      </c>
      <c r="J39" s="4">
        <v>5</v>
      </c>
      <c r="K39" s="4">
        <v>5</v>
      </c>
      <c r="L39" s="4">
        <v>5</v>
      </c>
      <c r="M39" s="4">
        <v>5</v>
      </c>
      <c r="N39" s="5">
        <v>5</v>
      </c>
      <c r="O39" s="5">
        <v>5</v>
      </c>
      <c r="P39" s="5">
        <v>5</v>
      </c>
      <c r="Q39" s="6">
        <v>14</v>
      </c>
      <c r="R39" s="21">
        <f>(C39+D39+E39+F39+G39+H39+I39+J39+K39+L39+M39+N39+O39+P39)/14</f>
        <v>5</v>
      </c>
    </row>
    <row r="40" spans="1:18" ht="72.599999999999994" customHeight="1">
      <c r="A40" s="31" t="s">
        <v>54</v>
      </c>
      <c r="B40" s="16" t="s">
        <v>68</v>
      </c>
      <c r="C40" s="4">
        <v>5</v>
      </c>
      <c r="D40" s="4">
        <v>5</v>
      </c>
      <c r="E40" s="4">
        <v>5</v>
      </c>
      <c r="F40" s="4">
        <v>5</v>
      </c>
      <c r="G40" s="4">
        <v>5</v>
      </c>
      <c r="H40" s="4">
        <v>5</v>
      </c>
      <c r="I40" s="4">
        <v>5</v>
      </c>
      <c r="J40" s="4">
        <v>5</v>
      </c>
      <c r="K40" s="4">
        <v>5</v>
      </c>
      <c r="L40" s="4">
        <v>5</v>
      </c>
      <c r="M40" s="4">
        <v>5</v>
      </c>
      <c r="N40" s="5">
        <v>5</v>
      </c>
      <c r="O40" s="5">
        <v>5</v>
      </c>
      <c r="P40" s="5">
        <v>5</v>
      </c>
      <c r="Q40" s="6">
        <v>14</v>
      </c>
      <c r="R40" s="21">
        <f>(C40+D40+E40+F40+G40+H40+I40+J40+K40+L40+M40+N40+O40+P40)/14</f>
        <v>5</v>
      </c>
    </row>
    <row r="41" spans="1:18" ht="30">
      <c r="A41" s="31" t="s">
        <v>55</v>
      </c>
      <c r="B41" s="16" t="s">
        <v>69</v>
      </c>
      <c r="C41" s="4">
        <v>5</v>
      </c>
      <c r="D41" s="4">
        <v>5</v>
      </c>
      <c r="E41" s="4">
        <v>5</v>
      </c>
      <c r="F41" s="4">
        <v>5</v>
      </c>
      <c r="G41" s="4">
        <v>5</v>
      </c>
      <c r="H41" s="4">
        <v>5</v>
      </c>
      <c r="I41" s="4">
        <v>5</v>
      </c>
      <c r="J41" s="4">
        <v>5</v>
      </c>
      <c r="K41" s="4">
        <v>5</v>
      </c>
      <c r="L41" s="11">
        <v>5</v>
      </c>
      <c r="M41" s="9">
        <v>5</v>
      </c>
      <c r="N41" s="5">
        <v>0</v>
      </c>
      <c r="O41" s="5">
        <v>5</v>
      </c>
      <c r="P41" s="5">
        <v>5</v>
      </c>
      <c r="Q41" s="6">
        <v>14</v>
      </c>
      <c r="R41" s="21">
        <f>(C41+D41+E41+F41+G41+H41+I41+J41+K41+L41+M41+N41+O41+P41)/14</f>
        <v>4.6428571428571432</v>
      </c>
    </row>
    <row r="42" spans="1:18" ht="60">
      <c r="A42" s="31" t="s">
        <v>56</v>
      </c>
      <c r="B42" s="16" t="s">
        <v>70</v>
      </c>
      <c r="C42" s="4" t="s">
        <v>78</v>
      </c>
      <c r="D42" s="4">
        <v>5</v>
      </c>
      <c r="E42" s="4" t="s">
        <v>78</v>
      </c>
      <c r="F42" s="4" t="s">
        <v>78</v>
      </c>
      <c r="G42" s="4" t="s">
        <v>78</v>
      </c>
      <c r="H42" s="4" t="s">
        <v>78</v>
      </c>
      <c r="I42" s="4">
        <v>5</v>
      </c>
      <c r="J42" s="4">
        <v>5</v>
      </c>
      <c r="K42" s="4">
        <v>0</v>
      </c>
      <c r="L42" s="11">
        <v>5</v>
      </c>
      <c r="M42" s="4">
        <v>0</v>
      </c>
      <c r="N42" s="4" t="s">
        <v>78</v>
      </c>
      <c r="O42" s="4" t="s">
        <v>78</v>
      </c>
      <c r="P42" s="5">
        <v>5</v>
      </c>
      <c r="Q42" s="6">
        <v>7</v>
      </c>
      <c r="R42" s="21">
        <f>(D42+I42+J42+K42+L42+M42+P42)/7</f>
        <v>3.5714285714285716</v>
      </c>
    </row>
    <row r="43" spans="1:18" ht="60">
      <c r="A43" s="31" t="s">
        <v>57</v>
      </c>
      <c r="B43" s="16" t="s">
        <v>71</v>
      </c>
      <c r="C43" s="4" t="s">
        <v>78</v>
      </c>
      <c r="D43" s="9">
        <v>5</v>
      </c>
      <c r="E43" s="9" t="s">
        <v>78</v>
      </c>
      <c r="F43" s="9" t="s">
        <v>78</v>
      </c>
      <c r="G43" s="9" t="s">
        <v>78</v>
      </c>
      <c r="H43" s="9" t="s">
        <v>78</v>
      </c>
      <c r="I43" s="9">
        <v>0</v>
      </c>
      <c r="J43" s="4">
        <v>5</v>
      </c>
      <c r="K43" s="4">
        <v>5</v>
      </c>
      <c r="L43" s="11">
        <v>0</v>
      </c>
      <c r="M43" s="9">
        <v>5</v>
      </c>
      <c r="N43" s="10" t="s">
        <v>78</v>
      </c>
      <c r="O43" s="10" t="s">
        <v>78</v>
      </c>
      <c r="P43" s="10">
        <v>0</v>
      </c>
      <c r="Q43" s="6">
        <v>7</v>
      </c>
      <c r="R43" s="21">
        <f>(D43+I43+J43+K43+L43+M43+P43)/7</f>
        <v>2.8571428571428572</v>
      </c>
    </row>
    <row r="44" spans="1:18" ht="89.25" customHeight="1">
      <c r="A44" s="31" t="s">
        <v>58</v>
      </c>
      <c r="B44" s="16" t="s">
        <v>72</v>
      </c>
      <c r="C44" s="4" t="s">
        <v>78</v>
      </c>
      <c r="D44" s="9">
        <v>5</v>
      </c>
      <c r="E44" s="4" t="s">
        <v>78</v>
      </c>
      <c r="F44" s="4" t="s">
        <v>78</v>
      </c>
      <c r="G44" s="4" t="s">
        <v>78</v>
      </c>
      <c r="H44" s="4" t="s">
        <v>78</v>
      </c>
      <c r="I44" s="4" t="s">
        <v>78</v>
      </c>
      <c r="J44" s="4">
        <v>3</v>
      </c>
      <c r="K44" s="4">
        <v>3</v>
      </c>
      <c r="L44" s="9">
        <v>3</v>
      </c>
      <c r="M44" s="4">
        <v>3</v>
      </c>
      <c r="N44" s="4" t="s">
        <v>78</v>
      </c>
      <c r="O44" s="4" t="s">
        <v>78</v>
      </c>
      <c r="P44" s="4" t="s">
        <v>78</v>
      </c>
      <c r="Q44" s="6">
        <v>5</v>
      </c>
      <c r="R44" s="21">
        <f>(D44+J44+K44+L44+M44)/5</f>
        <v>3.4</v>
      </c>
    </row>
    <row r="45" spans="1:18" ht="60">
      <c r="A45" s="31" t="s">
        <v>59</v>
      </c>
      <c r="B45" s="16" t="s">
        <v>73</v>
      </c>
      <c r="C45" s="4">
        <v>5</v>
      </c>
      <c r="D45" s="4">
        <v>5</v>
      </c>
      <c r="E45" s="4">
        <v>5</v>
      </c>
      <c r="F45" s="4">
        <v>5</v>
      </c>
      <c r="G45" s="4">
        <v>5</v>
      </c>
      <c r="H45" s="4">
        <v>5</v>
      </c>
      <c r="I45" s="4">
        <v>5</v>
      </c>
      <c r="J45" s="4">
        <v>5</v>
      </c>
      <c r="K45" s="4">
        <v>5</v>
      </c>
      <c r="L45" s="4">
        <v>5</v>
      </c>
      <c r="M45" s="4">
        <v>5</v>
      </c>
      <c r="N45" s="5">
        <v>5</v>
      </c>
      <c r="O45" s="5">
        <v>5</v>
      </c>
      <c r="P45" s="5">
        <v>5</v>
      </c>
      <c r="Q45" s="6">
        <v>14</v>
      </c>
      <c r="R45" s="21">
        <f>(C45+D45+E45+F45+G45+H45+I45+J45+K45+L45+M45+N45+O45+P45)/14</f>
        <v>5</v>
      </c>
    </row>
    <row r="46" spans="1:18" ht="18.75">
      <c r="A46" s="31" t="s">
        <v>60</v>
      </c>
      <c r="B46" s="16" t="s">
        <v>74</v>
      </c>
      <c r="C46" s="4">
        <v>5</v>
      </c>
      <c r="D46" s="4">
        <v>5</v>
      </c>
      <c r="E46" s="4">
        <v>5</v>
      </c>
      <c r="F46" s="4">
        <v>0</v>
      </c>
      <c r="G46" s="4">
        <v>5</v>
      </c>
      <c r="H46" s="4">
        <v>5</v>
      </c>
      <c r="I46" s="4">
        <v>5</v>
      </c>
      <c r="J46" s="4">
        <v>5</v>
      </c>
      <c r="K46" s="4">
        <v>5</v>
      </c>
      <c r="L46" s="4">
        <v>0</v>
      </c>
      <c r="M46" s="4">
        <v>5</v>
      </c>
      <c r="N46" s="5">
        <v>5</v>
      </c>
      <c r="O46" s="10">
        <v>0</v>
      </c>
      <c r="P46" s="5">
        <v>5</v>
      </c>
      <c r="Q46" s="6">
        <v>14</v>
      </c>
      <c r="R46" s="21">
        <f>(C46+D46+E46+F46+G46+H46+I46+J46+K46+L46+M46+N46+O46+P46)/14</f>
        <v>3.9285714285714284</v>
      </c>
    </row>
    <row r="47" spans="1:18" ht="75">
      <c r="A47" s="31" t="s">
        <v>61</v>
      </c>
      <c r="B47" s="16" t="s">
        <v>81</v>
      </c>
      <c r="C47" s="4" t="s">
        <v>78</v>
      </c>
      <c r="D47" s="9" t="s">
        <v>78</v>
      </c>
      <c r="E47" s="9" t="s">
        <v>78</v>
      </c>
      <c r="F47" s="9" t="s">
        <v>78</v>
      </c>
      <c r="G47" s="9" t="s">
        <v>78</v>
      </c>
      <c r="H47" s="9" t="s">
        <v>78</v>
      </c>
      <c r="I47" s="9" t="s">
        <v>78</v>
      </c>
      <c r="J47" s="9">
        <v>5</v>
      </c>
      <c r="K47" s="9">
        <v>5</v>
      </c>
      <c r="L47" s="11" t="s">
        <v>78</v>
      </c>
      <c r="M47" s="9">
        <v>5</v>
      </c>
      <c r="N47" s="5" t="s">
        <v>78</v>
      </c>
      <c r="O47" s="5" t="s">
        <v>78</v>
      </c>
      <c r="P47" s="5" t="s">
        <v>78</v>
      </c>
      <c r="Q47" s="6">
        <v>3</v>
      </c>
      <c r="R47" s="21">
        <f>(J47+K47+M47)/3</f>
        <v>5</v>
      </c>
    </row>
    <row r="48" spans="1:18" ht="61.9" customHeight="1">
      <c r="A48" s="31" t="s">
        <v>62</v>
      </c>
      <c r="B48" s="16" t="s">
        <v>82</v>
      </c>
      <c r="C48" s="4" t="s">
        <v>78</v>
      </c>
      <c r="D48" s="4">
        <v>0</v>
      </c>
      <c r="E48" s="4" t="s">
        <v>78</v>
      </c>
      <c r="F48" s="4" t="s">
        <v>78</v>
      </c>
      <c r="G48" s="4" t="s">
        <v>78</v>
      </c>
      <c r="H48" s="4" t="s">
        <v>78</v>
      </c>
      <c r="I48" s="4" t="s">
        <v>78</v>
      </c>
      <c r="J48" s="4">
        <v>5</v>
      </c>
      <c r="K48" s="4">
        <v>4</v>
      </c>
      <c r="L48" s="4">
        <v>0</v>
      </c>
      <c r="M48" s="4">
        <v>0</v>
      </c>
      <c r="N48" s="5" t="s">
        <v>78</v>
      </c>
      <c r="O48" s="5" t="s">
        <v>78</v>
      </c>
      <c r="P48" s="5" t="s">
        <v>78</v>
      </c>
      <c r="Q48" s="6">
        <v>5</v>
      </c>
      <c r="R48" s="21">
        <f>(D48+J48+K48+L48+M48)/5</f>
        <v>1.8</v>
      </c>
    </row>
    <row r="49" spans="1:18" ht="13.15" customHeight="1">
      <c r="A49" s="31"/>
      <c r="B49" s="16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5"/>
      <c r="O49" s="5"/>
      <c r="P49" s="5"/>
      <c r="Q49" s="6"/>
      <c r="R49" s="6"/>
    </row>
    <row r="50" spans="1:18" ht="42.75">
      <c r="A50" s="32"/>
      <c r="B50" s="19" t="s">
        <v>99</v>
      </c>
      <c r="C50" s="7">
        <f>C46+C45+C41+C40+C39+C36+C30+C29+C27+C26+C25+C24+C23+C22+C21+C20+C19+C18+C17+C10+C12+C9+C7+C37</f>
        <v>104</v>
      </c>
      <c r="D50" s="7">
        <f>D48+D46+D45+D44+D43+D42+D41+D40+D39+D36+D35+D34+D33+D32+D30+D29+D27+D26+D25+D24+D23+D22+D21+D20+D19+D18+D17+D16+D15+D14+D13+D12+D11+D10+D9+D8+D7+D37+D31</f>
        <v>163</v>
      </c>
      <c r="E50" s="7">
        <f>E46+E45+E41+E40+E39+E36+E35+E34+E33+E32+E30+E29+E27+E26+E25+E24+E23+E22+E21+E20+E19+E18+E17+E16+E12+E10+E9+E7+E37</f>
        <v>123</v>
      </c>
      <c r="F50" s="7">
        <f>F46+F45+F41+F40+F39+F36+F35+F34+F33+F32+F30+F29+F27+F26+F25+F24+F23+F22+F21+F20+F19+F18+F17+F16+F12+F10+F9+F7+F37</f>
        <v>112</v>
      </c>
      <c r="G50" s="7">
        <f t="shared" ref="G50:H50" si="1">G46+G45+G41+G40+G39+G36+G35+G34+G33+G32+G30+G29+G27+G26+G25+G24+G23+G22+G21+G20+G19+G18+G17+G16+G12+G10+G9+G7+G37</f>
        <v>135</v>
      </c>
      <c r="H50" s="7">
        <f t="shared" si="1"/>
        <v>119</v>
      </c>
      <c r="I50" s="7">
        <f>I46+I45+I43+I42+I41+I40+I39+I38+I36+I35+I34+I33+I32+I30+I29+I28+I27+I26+I25+I24+I23+I22+I21+I20+I19+I18+I17+I12+I10+I9+I8+I7+I37</f>
        <v>137</v>
      </c>
      <c r="J50" s="7">
        <f>J48+J47+J46+J45+J44+J43+J42+J41+J40+J39+J37+J36+J35+J34+J33+J32+J31+J30+J29+J27+J26+J25+J24+J23+J22+J21+J20+J19+J18+J17+J16+J15+J12+J11+J10+J9+J8+J7</f>
        <v>176</v>
      </c>
      <c r="K50" s="36">
        <f>K48+K47+K46+K45+K44+K43+K42+K41+K40+K39+K37+K36+K35+K34+K33+K32+K31+K30+K29+K27+K26+K25+K24+K23+K22+K21+K20+K19+K18+K17+K16+K15+K12+K11+K10+K9+K8+K7+K13+K14</f>
        <v>153</v>
      </c>
      <c r="L50" s="7">
        <f>L48+L46+L45+L43+L42+L41+L40+L39+L36+L35+L34+L33+L32+L30+L29+L27+L26+L25+L24+L23+L22+L21+L20+L19+L18+L17+L16+L15+L14+L13+L12+L11+L10+L9+L7+L44+L37+L31</f>
        <v>137</v>
      </c>
      <c r="M50" s="7">
        <f>M48+M47+M46+M45+M43+M42+M41+M40+M39+M36+M35+M34+M33+M32+M30+M29+M27+M26+M25+M24+M23+M22+M21+M20+M19+M18+M17+M16+M15+M14+M13+M12+M11+M10+M9+M7+M44+M31+M37</f>
        <v>154</v>
      </c>
      <c r="N50" s="8">
        <f>N46+N45+N41+N40+N39+N36+N30+N29+N27+N26+N25+N24+N23+N22+N21+N20+N19+N18+N17+N15+N12+N10+N9+N7+N37</f>
        <v>101</v>
      </c>
      <c r="O50" s="37">
        <f>O46+O45+O41+O40+O39+O36+O35+O34+O33+O32+O30+O29+O27+O26+O25+O24+O23+O22+O21+O20+O19+O18+O17+O15+O12+O10+O9+O7+O37+O16</f>
        <v>112</v>
      </c>
      <c r="P50" s="8">
        <f>P7+P8+P9+P10+P12+P13+P14+P15+P16+P17+P18+P19+P20+P21+P22+P23+P24+P25+P26+P27+P29+P30+P32+P33+P34+P35+P36+P39+P40+P41+P42+P43+P45+P46+P37</f>
        <v>94</v>
      </c>
      <c r="Q50" s="6"/>
      <c r="R50" s="6"/>
    </row>
    <row r="51" spans="1:18" ht="18.75" customHeight="1">
      <c r="A51" s="32"/>
      <c r="B51" s="19" t="s">
        <v>75</v>
      </c>
      <c r="C51" s="7">
        <v>24</v>
      </c>
      <c r="D51" s="7">
        <v>39</v>
      </c>
      <c r="E51" s="7">
        <v>29</v>
      </c>
      <c r="F51" s="7">
        <v>29</v>
      </c>
      <c r="G51" s="7">
        <v>29</v>
      </c>
      <c r="H51" s="7">
        <v>29</v>
      </c>
      <c r="I51" s="7">
        <v>33</v>
      </c>
      <c r="J51" s="7">
        <v>38</v>
      </c>
      <c r="K51" s="36">
        <v>40</v>
      </c>
      <c r="L51" s="7">
        <v>38</v>
      </c>
      <c r="M51" s="7">
        <v>39</v>
      </c>
      <c r="N51" s="8">
        <v>25</v>
      </c>
      <c r="O51" s="37">
        <v>30</v>
      </c>
      <c r="P51" s="8">
        <v>35</v>
      </c>
      <c r="Q51" s="6"/>
      <c r="R51" s="6"/>
    </row>
    <row r="52" spans="1:18" ht="45" customHeight="1" thickBot="1">
      <c r="A52" s="32"/>
      <c r="B52" s="19" t="s">
        <v>98</v>
      </c>
      <c r="C52" s="7">
        <f>C51*5</f>
        <v>120</v>
      </c>
      <c r="D52" s="7">
        <f t="shared" ref="D52:P52" si="2">D51*5</f>
        <v>195</v>
      </c>
      <c r="E52" s="7">
        <f t="shared" si="2"/>
        <v>145</v>
      </c>
      <c r="F52" s="7">
        <f t="shared" si="2"/>
        <v>145</v>
      </c>
      <c r="G52" s="7">
        <f t="shared" si="2"/>
        <v>145</v>
      </c>
      <c r="H52" s="7">
        <f t="shared" si="2"/>
        <v>145</v>
      </c>
      <c r="I52" s="7">
        <f t="shared" si="2"/>
        <v>165</v>
      </c>
      <c r="J52" s="7">
        <f t="shared" si="2"/>
        <v>190</v>
      </c>
      <c r="K52" s="36">
        <f t="shared" si="2"/>
        <v>200</v>
      </c>
      <c r="L52" s="7">
        <f t="shared" si="2"/>
        <v>190</v>
      </c>
      <c r="M52" s="7">
        <f t="shared" si="2"/>
        <v>195</v>
      </c>
      <c r="N52" s="7">
        <f t="shared" si="2"/>
        <v>125</v>
      </c>
      <c r="O52" s="36">
        <f t="shared" si="2"/>
        <v>150</v>
      </c>
      <c r="P52" s="7">
        <f t="shared" si="2"/>
        <v>175</v>
      </c>
      <c r="Q52" s="6"/>
      <c r="R52" s="27"/>
    </row>
    <row r="53" spans="1:18" ht="30" customHeight="1" thickBot="1">
      <c r="A53" s="32"/>
      <c r="B53" s="19" t="s">
        <v>97</v>
      </c>
      <c r="C53" s="25">
        <f>C50/C52</f>
        <v>0.8666666666666667</v>
      </c>
      <c r="D53" s="25">
        <f t="shared" ref="D53:P53" si="3">D50/D52</f>
        <v>0.83589743589743593</v>
      </c>
      <c r="E53" s="25">
        <f t="shared" si="3"/>
        <v>0.84827586206896555</v>
      </c>
      <c r="F53" s="25">
        <f t="shared" si="3"/>
        <v>0.77241379310344827</v>
      </c>
      <c r="G53" s="25">
        <f t="shared" si="3"/>
        <v>0.93103448275862066</v>
      </c>
      <c r="H53" s="25">
        <f t="shared" si="3"/>
        <v>0.82068965517241377</v>
      </c>
      <c r="I53" s="25">
        <f t="shared" si="3"/>
        <v>0.83030303030303032</v>
      </c>
      <c r="J53" s="25">
        <f t="shared" si="3"/>
        <v>0.9263157894736842</v>
      </c>
      <c r="K53" s="25">
        <f t="shared" si="3"/>
        <v>0.76500000000000001</v>
      </c>
      <c r="L53" s="25">
        <f t="shared" si="3"/>
        <v>0.72105263157894739</v>
      </c>
      <c r="M53" s="25">
        <f t="shared" si="3"/>
        <v>0.78974358974358971</v>
      </c>
      <c r="N53" s="25">
        <f t="shared" si="3"/>
        <v>0.80800000000000005</v>
      </c>
      <c r="O53" s="25">
        <f t="shared" si="3"/>
        <v>0.7466666666666667</v>
      </c>
      <c r="P53" s="25">
        <f t="shared" si="3"/>
        <v>0.53714285714285714</v>
      </c>
      <c r="Q53" s="26"/>
      <c r="R53" s="33">
        <v>3.85</v>
      </c>
    </row>
    <row r="55" spans="1:18">
      <c r="C55" s="28">
        <f>C50/C52</f>
        <v>0.8666666666666667</v>
      </c>
      <c r="D55" s="28">
        <f t="shared" ref="D55:P55" si="4">D50/D52</f>
        <v>0.83589743589743593</v>
      </c>
      <c r="E55" s="28">
        <f t="shared" si="4"/>
        <v>0.84827586206896555</v>
      </c>
      <c r="F55" s="28">
        <f t="shared" si="4"/>
        <v>0.77241379310344827</v>
      </c>
      <c r="G55" s="28">
        <f t="shared" si="4"/>
        <v>0.93103448275862066</v>
      </c>
      <c r="H55" s="28">
        <f t="shared" si="4"/>
        <v>0.82068965517241377</v>
      </c>
      <c r="I55" s="28">
        <f t="shared" si="4"/>
        <v>0.83030303030303032</v>
      </c>
      <c r="J55" s="28">
        <f t="shared" si="4"/>
        <v>0.9263157894736842</v>
      </c>
      <c r="K55" s="28">
        <f t="shared" si="4"/>
        <v>0.76500000000000001</v>
      </c>
      <c r="L55" s="28">
        <f t="shared" si="4"/>
        <v>0.72105263157894739</v>
      </c>
      <c r="M55" s="28">
        <f t="shared" si="4"/>
        <v>0.78974358974358971</v>
      </c>
      <c r="N55" s="28">
        <f t="shared" si="4"/>
        <v>0.80800000000000005</v>
      </c>
      <c r="O55" s="28">
        <f t="shared" si="4"/>
        <v>0.7466666666666667</v>
      </c>
      <c r="P55" s="28">
        <f t="shared" si="4"/>
        <v>0.53714285714285714</v>
      </c>
    </row>
  </sheetData>
  <mergeCells count="6">
    <mergeCell ref="B2:R2"/>
    <mergeCell ref="C4:P4"/>
    <mergeCell ref="B4:B5"/>
    <mergeCell ref="A4:A5"/>
    <mergeCell ref="Q4:Q5"/>
    <mergeCell ref="R4:R5"/>
  </mergeCells>
  <pageMargins left="0.23622047244094491" right="0.19685039370078741" top="0.31496062992125984" bottom="0.11811023622047245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fin_obitockaya</dc:creator>
  <cp:lastModifiedBy>fin_obitockaya</cp:lastModifiedBy>
  <cp:lastPrinted>2022-05-12T07:47:10Z</cp:lastPrinted>
  <dcterms:created xsi:type="dcterms:W3CDTF">2021-05-26T13:14:21Z</dcterms:created>
  <dcterms:modified xsi:type="dcterms:W3CDTF">2022-06-28T12:19:45Z</dcterms:modified>
</cp:coreProperties>
</file>